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C6D4034-87CC-4E55-B7FF-A12FBBDD9A91}" xr6:coauthVersionLast="47" xr6:coauthVersionMax="47" xr10:uidLastSave="{00000000-0000-0000-0000-000000000000}"/>
  <bookViews>
    <workbookView xWindow="-120" yWindow="-120" windowWidth="20730" windowHeight="11160" firstSheet="5" activeTab="12" xr2:uid="{00000000-000D-0000-FFFF-FFFF00000000}"/>
  </bookViews>
  <sheets>
    <sheet name="2023" sheetId="26" r:id="rId1"/>
    <sheet name="2023 (1)" sheetId="27" r:id="rId2"/>
    <sheet name="2023 (2)" sheetId="28" r:id="rId3"/>
    <sheet name="2023 (3)" sheetId="29" r:id="rId4"/>
    <sheet name="2023 (4)" sheetId="30" r:id="rId5"/>
    <sheet name="2023 (5)" sheetId="31" r:id="rId6"/>
    <sheet name="2023 (6)" sheetId="32" r:id="rId7"/>
    <sheet name="2023 (7)" sheetId="33" r:id="rId8"/>
    <sheet name="2023 (8)" sheetId="34" r:id="rId9"/>
    <sheet name="2023 (9)" sheetId="35" r:id="rId10"/>
    <sheet name="2023 (10)" sheetId="36" r:id="rId11"/>
    <sheet name="2023 (11)" sheetId="37" r:id="rId12"/>
    <sheet name="2023 (12)" sheetId="3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4" i="38" l="1"/>
  <c r="G124" i="38"/>
  <c r="F124" i="38"/>
  <c r="H117" i="38"/>
  <c r="G117" i="38"/>
  <c r="F117" i="38"/>
  <c r="H114" i="38"/>
  <c r="G114" i="38"/>
  <c r="F114" i="38"/>
  <c r="H110" i="38"/>
  <c r="G110" i="38"/>
  <c r="F110" i="38"/>
  <c r="H103" i="38"/>
  <c r="G103" i="38"/>
  <c r="F103" i="38"/>
  <c r="H88" i="38"/>
  <c r="G88" i="38"/>
  <c r="F88" i="38"/>
  <c r="H84" i="38"/>
  <c r="G84" i="38"/>
  <c r="F84" i="38"/>
  <c r="H81" i="38"/>
  <c r="G81" i="38"/>
  <c r="F81" i="38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H47" i="38" s="1"/>
  <c r="G51" i="38"/>
  <c r="F51" i="38"/>
  <c r="F47" i="38" s="1"/>
  <c r="G47" i="38"/>
  <c r="G78" i="38" s="1"/>
  <c r="G77" i="38" s="1"/>
  <c r="G73" i="38" s="1"/>
  <c r="G108" i="38" s="1"/>
  <c r="G107" i="38" s="1"/>
  <c r="G106" i="38" s="1"/>
  <c r="H35" i="38"/>
  <c r="G35" i="38"/>
  <c r="F35" i="38"/>
  <c r="H30" i="38"/>
  <c r="H78" i="38" s="1"/>
  <c r="H77" i="38" s="1"/>
  <c r="H73" i="38" s="1"/>
  <c r="H108" i="38" s="1"/>
  <c r="H107" i="38" s="1"/>
  <c r="H106" i="38" s="1"/>
  <c r="H121" i="38" s="1"/>
  <c r="H120" i="38" s="1"/>
  <c r="G30" i="38"/>
  <c r="F30" i="38"/>
  <c r="F28" i="38" s="1"/>
  <c r="G28" i="38"/>
  <c r="G121" i="38" l="1"/>
  <c r="G120" i="38" s="1"/>
  <c r="G100" i="38"/>
  <c r="F78" i="38"/>
  <c r="F77" i="38" s="1"/>
  <c r="F73" i="38" s="1"/>
  <c r="F108" i="38" s="1"/>
  <c r="F107" i="38" s="1"/>
  <c r="F106" i="38" s="1"/>
  <c r="H46" i="38"/>
  <c r="H100" i="38"/>
  <c r="H28" i="38"/>
  <c r="G46" i="38"/>
  <c r="H124" i="37"/>
  <c r="G124" i="37"/>
  <c r="F124" i="37"/>
  <c r="H117" i="37"/>
  <c r="G117" i="37"/>
  <c r="F117" i="37"/>
  <c r="H114" i="37"/>
  <c r="G114" i="37"/>
  <c r="F114" i="37"/>
  <c r="H110" i="37"/>
  <c r="G110" i="37"/>
  <c r="F110" i="37"/>
  <c r="H103" i="37"/>
  <c r="G103" i="37"/>
  <c r="F103" i="37"/>
  <c r="H88" i="37"/>
  <c r="G88" i="37"/>
  <c r="F88" i="37"/>
  <c r="H84" i="37"/>
  <c r="G84" i="37"/>
  <c r="F84" i="37"/>
  <c r="H81" i="37"/>
  <c r="G81" i="37"/>
  <c r="F8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F51" i="37"/>
  <c r="G47" i="37"/>
  <c r="F47" i="37"/>
  <c r="H35" i="37"/>
  <c r="G35" i="37"/>
  <c r="F35" i="37"/>
  <c r="H30" i="37"/>
  <c r="H28" i="37" s="1"/>
  <c r="G30" i="37"/>
  <c r="F30" i="37"/>
  <c r="G28" i="37"/>
  <c r="F100" i="38" l="1"/>
  <c r="F121" i="38"/>
  <c r="F120" i="38" s="1"/>
  <c r="F46" i="38"/>
  <c r="F27" i="38" s="1"/>
  <c r="F78" i="37"/>
  <c r="F77" i="37" s="1"/>
  <c r="F73" i="37" s="1"/>
  <c r="F108" i="37" s="1"/>
  <c r="F107" i="37" s="1"/>
  <c r="F106" i="37" s="1"/>
  <c r="F28" i="37"/>
  <c r="G78" i="37"/>
  <c r="G77" i="37" s="1"/>
  <c r="G73" i="37" s="1"/>
  <c r="G108" i="37" s="1"/>
  <c r="G107" i="37" s="1"/>
  <c r="G106" i="37" s="1"/>
  <c r="H78" i="37"/>
  <c r="H77" i="37" s="1"/>
  <c r="H73" i="37" s="1"/>
  <c r="H108" i="37" s="1"/>
  <c r="H107" i="37" s="1"/>
  <c r="H106" i="37" s="1"/>
  <c r="H121" i="37" s="1"/>
  <c r="H120" i="37" s="1"/>
  <c r="H124" i="36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H47" i="36" s="1"/>
  <c r="G51" i="36"/>
  <c r="G47" i="36" s="1"/>
  <c r="F51" i="36"/>
  <c r="F47" i="36" s="1"/>
  <c r="H35" i="36"/>
  <c r="G35" i="36"/>
  <c r="F35" i="36"/>
  <c r="H30" i="36"/>
  <c r="G30" i="36"/>
  <c r="F30" i="36"/>
  <c r="H46" i="37" l="1"/>
  <c r="F46" i="37"/>
  <c r="F78" i="36"/>
  <c r="F77" i="36" s="1"/>
  <c r="F73" i="36" s="1"/>
  <c r="F108" i="36" s="1"/>
  <c r="F107" i="36" s="1"/>
  <c r="F106" i="36" s="1"/>
  <c r="F121" i="36" s="1"/>
  <c r="F120" i="36" s="1"/>
  <c r="G46" i="37"/>
  <c r="G121" i="37"/>
  <c r="G120" i="37" s="1"/>
  <c r="G100" i="37"/>
  <c r="H100" i="37"/>
  <c r="F100" i="37"/>
  <c r="F121" i="37"/>
  <c r="F120" i="37" s="1"/>
  <c r="G78" i="36"/>
  <c r="G77" i="36" s="1"/>
  <c r="G73" i="36" s="1"/>
  <c r="G108" i="36" s="1"/>
  <c r="G107" i="36" s="1"/>
  <c r="G106" i="36" s="1"/>
  <c r="G121" i="36" s="1"/>
  <c r="G120" i="36" s="1"/>
  <c r="H78" i="36"/>
  <c r="H77" i="36" s="1"/>
  <c r="H73" i="36" s="1"/>
  <c r="H108" i="36" s="1"/>
  <c r="H107" i="36" s="1"/>
  <c r="H106" i="36" s="1"/>
  <c r="H121" i="36" s="1"/>
  <c r="H120" i="36" s="1"/>
  <c r="F46" i="36"/>
  <c r="F28" i="36"/>
  <c r="G28" i="36"/>
  <c r="H28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G78" i="35" s="1"/>
  <c r="G77" i="35" s="1"/>
  <c r="G73" i="35" s="1"/>
  <c r="G108" i="35" s="1"/>
  <c r="G107" i="35" s="1"/>
  <c r="G106" i="35" s="1"/>
  <c r="G121" i="35" s="1"/>
  <c r="G120" i="35" s="1"/>
  <c r="F30" i="35"/>
  <c r="H78" i="35" l="1"/>
  <c r="H77" i="35" s="1"/>
  <c r="H73" i="35" s="1"/>
  <c r="H108" i="35" s="1"/>
  <c r="H107" i="35" s="1"/>
  <c r="H106" i="35" s="1"/>
  <c r="H121" i="35" s="1"/>
  <c r="H120" i="35" s="1"/>
  <c r="F78" i="35"/>
  <c r="F77" i="35" s="1"/>
  <c r="F73" i="35" s="1"/>
  <c r="F108" i="35" s="1"/>
  <c r="F107" i="35" s="1"/>
  <c r="F106" i="35" s="1"/>
  <c r="F121" i="35" s="1"/>
  <c r="F120" i="35" s="1"/>
  <c r="F100" i="36"/>
  <c r="H100" i="36"/>
  <c r="H46" i="36"/>
  <c r="G100" i="36"/>
  <c r="G46" i="36"/>
  <c r="F46" i="35"/>
  <c r="F100" i="35"/>
  <c r="G46" i="35"/>
  <c r="G100" i="35"/>
  <c r="H46" i="35"/>
  <c r="H100" i="35"/>
  <c r="F28" i="35"/>
  <c r="G28" i="35"/>
  <c r="H28" i="35"/>
  <c r="H124" i="34"/>
  <c r="G124" i="34"/>
  <c r="F124" i="34"/>
  <c r="H117" i="34"/>
  <c r="G117" i="34"/>
  <c r="F117" i="34"/>
  <c r="H114" i="34"/>
  <c r="G114" i="34"/>
  <c r="F114" i="34"/>
  <c r="H110" i="34"/>
  <c r="G110" i="34"/>
  <c r="F110" i="34"/>
  <c r="H103" i="34"/>
  <c r="G103" i="34"/>
  <c r="F103" i="34"/>
  <c r="H88" i="34"/>
  <c r="G88" i="34"/>
  <c r="F88" i="34"/>
  <c r="H84" i="34"/>
  <c r="G84" i="34"/>
  <c r="F84" i="34"/>
  <c r="H81" i="34"/>
  <c r="G81" i="34"/>
  <c r="F81" i="34"/>
  <c r="H71" i="34"/>
  <c r="G71" i="34"/>
  <c r="F71" i="34"/>
  <c r="H67" i="34"/>
  <c r="G67" i="34"/>
  <c r="F67" i="34"/>
  <c r="H63" i="34"/>
  <c r="G63" i="34"/>
  <c r="F63" i="34"/>
  <c r="H57" i="34"/>
  <c r="G57" i="34"/>
  <c r="F57" i="34"/>
  <c r="H51" i="34"/>
  <c r="H47" i="34" s="1"/>
  <c r="G51" i="34"/>
  <c r="G47" i="34" s="1"/>
  <c r="F51" i="34"/>
  <c r="F47" i="34" s="1"/>
  <c r="H35" i="34"/>
  <c r="G35" i="34"/>
  <c r="F35" i="34"/>
  <c r="H30" i="34"/>
  <c r="G30" i="34"/>
  <c r="G78" i="34" s="1"/>
  <c r="G77" i="34" s="1"/>
  <c r="G73" i="34" s="1"/>
  <c r="G108" i="34" s="1"/>
  <c r="G107" i="34" s="1"/>
  <c r="G106" i="34" s="1"/>
  <c r="G121" i="34" s="1"/>
  <c r="G120" i="34" s="1"/>
  <c r="F30" i="34"/>
  <c r="H78" i="34" l="1"/>
  <c r="H77" i="34" s="1"/>
  <c r="H73" i="34" s="1"/>
  <c r="H108" i="34" s="1"/>
  <c r="H107" i="34" s="1"/>
  <c r="H106" i="34" s="1"/>
  <c r="H121" i="34" s="1"/>
  <c r="H120" i="34" s="1"/>
  <c r="F78" i="34"/>
  <c r="F77" i="34" s="1"/>
  <c r="F73" i="34" s="1"/>
  <c r="F108" i="34" s="1"/>
  <c r="F107" i="34" s="1"/>
  <c r="F106" i="34" s="1"/>
  <c r="F121" i="34" s="1"/>
  <c r="F120" i="34" s="1"/>
  <c r="G46" i="34"/>
  <c r="G100" i="34"/>
  <c r="H46" i="34"/>
  <c r="H100" i="34"/>
  <c r="F28" i="34"/>
  <c r="G28" i="34"/>
  <c r="H28" i="34"/>
  <c r="H124" i="33"/>
  <c r="G124" i="33"/>
  <c r="F124" i="33"/>
  <c r="H117" i="33"/>
  <c r="G117" i="33"/>
  <c r="F117" i="33"/>
  <c r="H114" i="33"/>
  <c r="G114" i="33"/>
  <c r="F114" i="33"/>
  <c r="H110" i="33"/>
  <c r="G110" i="33"/>
  <c r="F110" i="33"/>
  <c r="H103" i="33"/>
  <c r="G103" i="33"/>
  <c r="F103" i="33"/>
  <c r="H88" i="33"/>
  <c r="G88" i="33"/>
  <c r="F88" i="33"/>
  <c r="H84" i="33"/>
  <c r="G84" i="33"/>
  <c r="F84" i="33"/>
  <c r="H81" i="33"/>
  <c r="G81" i="33"/>
  <c r="F81" i="33"/>
  <c r="H71" i="33"/>
  <c r="G71" i="33"/>
  <c r="F71" i="33"/>
  <c r="H67" i="33"/>
  <c r="G67" i="33"/>
  <c r="F67" i="33"/>
  <c r="H63" i="33"/>
  <c r="G63" i="33"/>
  <c r="F63" i="33"/>
  <c r="H57" i="33"/>
  <c r="G57" i="33"/>
  <c r="F57" i="33"/>
  <c r="H51" i="33"/>
  <c r="H47" i="33" s="1"/>
  <c r="G51" i="33"/>
  <c r="G47" i="33" s="1"/>
  <c r="F51" i="33"/>
  <c r="F47" i="33" s="1"/>
  <c r="H35" i="33"/>
  <c r="G35" i="33"/>
  <c r="F35" i="33"/>
  <c r="F28" i="33" s="1"/>
  <c r="H30" i="33"/>
  <c r="H78" i="33" s="1"/>
  <c r="H77" i="33" s="1"/>
  <c r="H73" i="33" s="1"/>
  <c r="H108" i="33" s="1"/>
  <c r="H107" i="33" s="1"/>
  <c r="H106" i="33" s="1"/>
  <c r="H121" i="33" s="1"/>
  <c r="H120" i="33" s="1"/>
  <c r="G30" i="33"/>
  <c r="G78" i="33" s="1"/>
  <c r="G77" i="33" s="1"/>
  <c r="F30" i="33"/>
  <c r="G73" i="33" l="1"/>
  <c r="G108" i="33" s="1"/>
  <c r="G107" i="33" s="1"/>
  <c r="G106" i="33" s="1"/>
  <c r="G121" i="33" s="1"/>
  <c r="G120" i="33" s="1"/>
  <c r="F100" i="34"/>
  <c r="F46" i="34"/>
  <c r="G46" i="33"/>
  <c r="G100" i="33"/>
  <c r="H46" i="33"/>
  <c r="H100" i="33"/>
  <c r="F78" i="33"/>
  <c r="F77" i="33" s="1"/>
  <c r="F73" i="33" s="1"/>
  <c r="F108" i="33" s="1"/>
  <c r="F107" i="33" s="1"/>
  <c r="F106" i="33" s="1"/>
  <c r="G28" i="33"/>
  <c r="H28" i="33"/>
  <c r="H124" i="32"/>
  <c r="G124" i="32"/>
  <c r="F124" i="32"/>
  <c r="H117" i="32"/>
  <c r="G117" i="32"/>
  <c r="F117" i="32"/>
  <c r="H114" i="32"/>
  <c r="G114" i="32"/>
  <c r="F114" i="32"/>
  <c r="H110" i="32"/>
  <c r="G110" i="32"/>
  <c r="F110" i="32"/>
  <c r="H103" i="32"/>
  <c r="G103" i="32"/>
  <c r="F103" i="32"/>
  <c r="H88" i="32"/>
  <c r="G88" i="32"/>
  <c r="F88" i="32"/>
  <c r="H84" i="32"/>
  <c r="G84" i="32"/>
  <c r="F84" i="32"/>
  <c r="H81" i="32"/>
  <c r="G81" i="32"/>
  <c r="F81" i="32"/>
  <c r="H71" i="32"/>
  <c r="G71" i="32"/>
  <c r="F71" i="32"/>
  <c r="H67" i="32"/>
  <c r="G67" i="32"/>
  <c r="F67" i="32"/>
  <c r="H63" i="32"/>
  <c r="G63" i="32"/>
  <c r="F63" i="32"/>
  <c r="H57" i="32"/>
  <c r="G57" i="32"/>
  <c r="F57" i="32"/>
  <c r="H51" i="32"/>
  <c r="H47" i="32" s="1"/>
  <c r="G51" i="32"/>
  <c r="G47" i="32" s="1"/>
  <c r="F51" i="32"/>
  <c r="F47" i="32"/>
  <c r="H35" i="32"/>
  <c r="G35" i="32"/>
  <c r="F35" i="32"/>
  <c r="H30" i="32"/>
  <c r="G30" i="32"/>
  <c r="G28" i="32" s="1"/>
  <c r="F30" i="32"/>
  <c r="F78" i="32" s="1"/>
  <c r="F77" i="32" s="1"/>
  <c r="F73" i="32" s="1"/>
  <c r="H78" i="32" l="1"/>
  <c r="H77" i="32" s="1"/>
  <c r="H73" i="32" s="1"/>
  <c r="H108" i="32" s="1"/>
  <c r="H107" i="32" s="1"/>
  <c r="H106" i="32" s="1"/>
  <c r="H121" i="32" s="1"/>
  <c r="H120" i="32" s="1"/>
  <c r="F28" i="32"/>
  <c r="F121" i="33"/>
  <c r="F120" i="33" s="1"/>
  <c r="F100" i="33"/>
  <c r="F46" i="33"/>
  <c r="F108" i="32"/>
  <c r="F107" i="32" s="1"/>
  <c r="F106" i="32" s="1"/>
  <c r="F46" i="32"/>
  <c r="H46" i="32"/>
  <c r="H100" i="32"/>
  <c r="G78" i="32"/>
  <c r="G77" i="32" s="1"/>
  <c r="G73" i="32" s="1"/>
  <c r="G108" i="32" s="1"/>
  <c r="G107" i="32" s="1"/>
  <c r="G106" i="32" s="1"/>
  <c r="H28" i="32"/>
  <c r="H124" i="31"/>
  <c r="G124" i="31"/>
  <c r="F124" i="31"/>
  <c r="H117" i="31"/>
  <c r="G117" i="31"/>
  <c r="F117" i="31"/>
  <c r="H114" i="31"/>
  <c r="G114" i="31"/>
  <c r="F114" i="31"/>
  <c r="H110" i="31"/>
  <c r="G110" i="31"/>
  <c r="F110" i="31"/>
  <c r="H103" i="31"/>
  <c r="G103" i="31"/>
  <c r="F103" i="31"/>
  <c r="H88" i="31"/>
  <c r="G88" i="31"/>
  <c r="F88" i="31"/>
  <c r="H84" i="31"/>
  <c r="G84" i="31"/>
  <c r="F84" i="31"/>
  <c r="H81" i="31"/>
  <c r="G81" i="31"/>
  <c r="F81" i="31"/>
  <c r="H71" i="31"/>
  <c r="G71" i="31"/>
  <c r="F71" i="31"/>
  <c r="H67" i="31"/>
  <c r="G67" i="31"/>
  <c r="F67" i="31"/>
  <c r="H63" i="31"/>
  <c r="G63" i="31"/>
  <c r="F63" i="31"/>
  <c r="H57" i="31"/>
  <c r="G57" i="31"/>
  <c r="F57" i="31"/>
  <c r="H51" i="31"/>
  <c r="H47" i="31" s="1"/>
  <c r="G51" i="31"/>
  <c r="G47" i="31" s="1"/>
  <c r="F51" i="31"/>
  <c r="F47" i="31" s="1"/>
  <c r="H35" i="31"/>
  <c r="G35" i="31"/>
  <c r="F35" i="31"/>
  <c r="H30" i="31"/>
  <c r="G30" i="31"/>
  <c r="G28" i="31" s="1"/>
  <c r="F30" i="31"/>
  <c r="H28" i="31" l="1"/>
  <c r="G46" i="32"/>
  <c r="G121" i="32"/>
  <c r="G120" i="32" s="1"/>
  <c r="G100" i="32"/>
  <c r="F100" i="32"/>
  <c r="F121" i="32"/>
  <c r="F120" i="32" s="1"/>
  <c r="F78" i="31"/>
  <c r="F77" i="31" s="1"/>
  <c r="F73" i="31" s="1"/>
  <c r="F108" i="31" s="1"/>
  <c r="F107" i="31" s="1"/>
  <c r="F106" i="31" s="1"/>
  <c r="F121" i="31" s="1"/>
  <c r="F120" i="31" s="1"/>
  <c r="H78" i="31"/>
  <c r="H77" i="31" s="1"/>
  <c r="H73" i="31" s="1"/>
  <c r="H108" i="31" s="1"/>
  <c r="H107" i="31" s="1"/>
  <c r="H106" i="31" s="1"/>
  <c r="H121" i="31" s="1"/>
  <c r="H120" i="31" s="1"/>
  <c r="G78" i="31"/>
  <c r="G77" i="31" s="1"/>
  <c r="G73" i="31" s="1"/>
  <c r="G108" i="31" s="1"/>
  <c r="G107" i="31" s="1"/>
  <c r="G106" i="31" s="1"/>
  <c r="F28" i="31"/>
  <c r="H124" i="30"/>
  <c r="G124" i="30"/>
  <c r="F124" i="30"/>
  <c r="H117" i="30"/>
  <c r="G117" i="30"/>
  <c r="F117" i="30"/>
  <c r="H114" i="30"/>
  <c r="G114" i="30"/>
  <c r="F114" i="30"/>
  <c r="H110" i="30"/>
  <c r="G110" i="30"/>
  <c r="F110" i="30"/>
  <c r="H103" i="30"/>
  <c r="G103" i="30"/>
  <c r="F103" i="30"/>
  <c r="H88" i="30"/>
  <c r="G88" i="30"/>
  <c r="F88" i="30"/>
  <c r="H84" i="30"/>
  <c r="G84" i="30"/>
  <c r="F84" i="30"/>
  <c r="H81" i="30"/>
  <c r="G81" i="30"/>
  <c r="F81" i="30"/>
  <c r="H71" i="30"/>
  <c r="G71" i="30"/>
  <c r="F71" i="30"/>
  <c r="H67" i="30"/>
  <c r="G67" i="30"/>
  <c r="F67" i="30"/>
  <c r="H63" i="30"/>
  <c r="G63" i="30"/>
  <c r="F63" i="30"/>
  <c r="H57" i="30"/>
  <c r="G57" i="30"/>
  <c r="F57" i="30"/>
  <c r="H51" i="30"/>
  <c r="H47" i="30" s="1"/>
  <c r="G51" i="30"/>
  <c r="G47" i="30" s="1"/>
  <c r="F51" i="30"/>
  <c r="F47" i="30" s="1"/>
  <c r="H35" i="30"/>
  <c r="G35" i="30"/>
  <c r="F35" i="30"/>
  <c r="H30" i="30"/>
  <c r="G30" i="30"/>
  <c r="F30" i="30"/>
  <c r="G78" i="30" l="1"/>
  <c r="G77" i="30" s="1"/>
  <c r="G73" i="30" s="1"/>
  <c r="G108" i="30" s="1"/>
  <c r="G107" i="30" s="1"/>
  <c r="G106" i="30" s="1"/>
  <c r="G121" i="30" s="1"/>
  <c r="G120" i="30" s="1"/>
  <c r="F46" i="31"/>
  <c r="F78" i="30"/>
  <c r="F77" i="30" s="1"/>
  <c r="F73" i="30" s="1"/>
  <c r="F108" i="30" s="1"/>
  <c r="F107" i="30" s="1"/>
  <c r="F106" i="30" s="1"/>
  <c r="F121" i="30" s="1"/>
  <c r="F120" i="30" s="1"/>
  <c r="H78" i="30"/>
  <c r="H77" i="30" s="1"/>
  <c r="H73" i="30" s="1"/>
  <c r="H108" i="30" s="1"/>
  <c r="H107" i="30" s="1"/>
  <c r="H106" i="30" s="1"/>
  <c r="H121" i="30" s="1"/>
  <c r="H120" i="30" s="1"/>
  <c r="G121" i="31"/>
  <c r="G120" i="31" s="1"/>
  <c r="G100" i="31"/>
  <c r="G46" i="31"/>
  <c r="H100" i="31"/>
  <c r="F100" i="31"/>
  <c r="H46" i="31"/>
  <c r="F46" i="30"/>
  <c r="F100" i="30"/>
  <c r="G46" i="30"/>
  <c r="G100" i="30"/>
  <c r="F28" i="30"/>
  <c r="G28" i="30"/>
  <c r="H28" i="30"/>
  <c r="H124" i="29"/>
  <c r="G124" i="29"/>
  <c r="F124" i="29"/>
  <c r="H117" i="29"/>
  <c r="G117" i="29"/>
  <c r="F117" i="29"/>
  <c r="H114" i="29"/>
  <c r="G114" i="29"/>
  <c r="F114" i="29"/>
  <c r="H110" i="29"/>
  <c r="G110" i="29"/>
  <c r="F110" i="29"/>
  <c r="H103" i="29"/>
  <c r="G103" i="29"/>
  <c r="F103" i="29"/>
  <c r="H88" i="29"/>
  <c r="G88" i="29"/>
  <c r="F88" i="29"/>
  <c r="H84" i="29"/>
  <c r="G84" i="29"/>
  <c r="F84" i="29"/>
  <c r="H81" i="29"/>
  <c r="G81" i="29"/>
  <c r="F81" i="29"/>
  <c r="H71" i="29"/>
  <c r="G71" i="29"/>
  <c r="F71" i="29"/>
  <c r="H67" i="29"/>
  <c r="G67" i="29"/>
  <c r="F67" i="29"/>
  <c r="H63" i="29"/>
  <c r="G63" i="29"/>
  <c r="F63" i="29"/>
  <c r="H57" i="29"/>
  <c r="G57" i="29"/>
  <c r="F57" i="29"/>
  <c r="H51" i="29"/>
  <c r="H47" i="29" s="1"/>
  <c r="G51" i="29"/>
  <c r="G47" i="29" s="1"/>
  <c r="F51" i="29"/>
  <c r="F47" i="29"/>
  <c r="H35" i="29"/>
  <c r="G35" i="29"/>
  <c r="F35" i="29"/>
  <c r="H30" i="29"/>
  <c r="G30" i="29"/>
  <c r="F30" i="29"/>
  <c r="F78" i="29" s="1"/>
  <c r="F77" i="29" s="1"/>
  <c r="F73" i="29" s="1"/>
  <c r="F108" i="29" s="1"/>
  <c r="F107" i="29" s="1"/>
  <c r="F106" i="29" s="1"/>
  <c r="H100" i="30" l="1"/>
  <c r="H78" i="29"/>
  <c r="H77" i="29" s="1"/>
  <c r="H73" i="29" s="1"/>
  <c r="H108" i="29" s="1"/>
  <c r="H107" i="29" s="1"/>
  <c r="H106" i="29" s="1"/>
  <c r="H121" i="29" s="1"/>
  <c r="H120" i="29" s="1"/>
  <c r="H46" i="30"/>
  <c r="G78" i="29"/>
  <c r="G77" i="29" s="1"/>
  <c r="G73" i="29" s="1"/>
  <c r="G108" i="29" s="1"/>
  <c r="G107" i="29" s="1"/>
  <c r="G106" i="29" s="1"/>
  <c r="G121" i="29" s="1"/>
  <c r="G120" i="29" s="1"/>
  <c r="F28" i="29"/>
  <c r="F46" i="29"/>
  <c r="F121" i="29"/>
  <c r="F120" i="29" s="1"/>
  <c r="F100" i="29"/>
  <c r="H100" i="29"/>
  <c r="G28" i="29"/>
  <c r="H28" i="29"/>
  <c r="H124" i="28"/>
  <c r="G124" i="28"/>
  <c r="F124" i="28"/>
  <c r="H117" i="28"/>
  <c r="G117" i="28"/>
  <c r="F117" i="28"/>
  <c r="H114" i="28"/>
  <c r="G114" i="28"/>
  <c r="F114" i="28"/>
  <c r="H110" i="28"/>
  <c r="G110" i="28"/>
  <c r="F110" i="28"/>
  <c r="H103" i="28"/>
  <c r="G103" i="28"/>
  <c r="F103" i="28"/>
  <c r="H88" i="28"/>
  <c r="G88" i="28"/>
  <c r="F88" i="28"/>
  <c r="H84" i="28"/>
  <c r="G84" i="28"/>
  <c r="F84" i="28"/>
  <c r="H81" i="28"/>
  <c r="G81" i="28"/>
  <c r="F81" i="28"/>
  <c r="H71" i="28"/>
  <c r="G71" i="28"/>
  <c r="F71" i="28"/>
  <c r="H67" i="28"/>
  <c r="G67" i="28"/>
  <c r="F67" i="28"/>
  <c r="H63" i="28"/>
  <c r="G63" i="28"/>
  <c r="F63" i="28"/>
  <c r="H57" i="28"/>
  <c r="G57" i="28"/>
  <c r="F57" i="28"/>
  <c r="H51" i="28"/>
  <c r="H47" i="28" s="1"/>
  <c r="G51" i="28"/>
  <c r="G47" i="28" s="1"/>
  <c r="F51" i="28"/>
  <c r="F47" i="28" s="1"/>
  <c r="H35" i="28"/>
  <c r="H28" i="28" s="1"/>
  <c r="G35" i="28"/>
  <c r="F35" i="28"/>
  <c r="H30" i="28"/>
  <c r="G30" i="28"/>
  <c r="F30" i="28"/>
  <c r="H46" i="29" l="1"/>
  <c r="G100" i="29"/>
  <c r="G46" i="29"/>
  <c r="G78" i="28"/>
  <c r="G77" i="28" s="1"/>
  <c r="G73" i="28" s="1"/>
  <c r="G108" i="28" s="1"/>
  <c r="G107" i="28" s="1"/>
  <c r="G106" i="28" s="1"/>
  <c r="G121" i="28" s="1"/>
  <c r="G120" i="28" s="1"/>
  <c r="F28" i="28"/>
  <c r="H78" i="28"/>
  <c r="H77" i="28" s="1"/>
  <c r="H73" i="28" s="1"/>
  <c r="H108" i="28" s="1"/>
  <c r="H107" i="28" s="1"/>
  <c r="H106" i="28" s="1"/>
  <c r="H100" i="28" s="1"/>
  <c r="F78" i="28"/>
  <c r="F77" i="28" s="1"/>
  <c r="F73" i="28" s="1"/>
  <c r="F108" i="28" s="1"/>
  <c r="F107" i="28" s="1"/>
  <c r="F106" i="28" s="1"/>
  <c r="F121" i="28" s="1"/>
  <c r="F120" i="28" s="1"/>
  <c r="G28" i="28"/>
  <c r="H124" i="27"/>
  <c r="G124" i="27"/>
  <c r="F124" i="27"/>
  <c r="H117" i="27"/>
  <c r="G117" i="27"/>
  <c r="F117" i="27"/>
  <c r="H114" i="27"/>
  <c r="G114" i="27"/>
  <c r="F114" i="27"/>
  <c r="H110" i="27"/>
  <c r="G110" i="27"/>
  <c r="F110" i="27"/>
  <c r="H103" i="27"/>
  <c r="G103" i="27"/>
  <c r="F103" i="27"/>
  <c r="H88" i="27"/>
  <c r="G88" i="27"/>
  <c r="F88" i="27"/>
  <c r="H84" i="27"/>
  <c r="G84" i="27"/>
  <c r="F84" i="27"/>
  <c r="H81" i="27"/>
  <c r="G81" i="27"/>
  <c r="F81" i="27"/>
  <c r="H71" i="27"/>
  <c r="G71" i="27"/>
  <c r="F71" i="27"/>
  <c r="H67" i="27"/>
  <c r="G67" i="27"/>
  <c r="F67" i="27"/>
  <c r="H63" i="27"/>
  <c r="G63" i="27"/>
  <c r="F63" i="27"/>
  <c r="H57" i="27"/>
  <c r="G57" i="27"/>
  <c r="F57" i="27"/>
  <c r="H51" i="27"/>
  <c r="H47" i="27" s="1"/>
  <c r="G51" i="27"/>
  <c r="G47" i="27" s="1"/>
  <c r="F51" i="27"/>
  <c r="F47" i="27" s="1"/>
  <c r="H35" i="27"/>
  <c r="G35" i="27"/>
  <c r="F35" i="27"/>
  <c r="H30" i="27"/>
  <c r="G30" i="27"/>
  <c r="F30" i="27"/>
  <c r="G78" i="27" l="1"/>
  <c r="G77" i="27" s="1"/>
  <c r="G73" i="27" s="1"/>
  <c r="G108" i="27" s="1"/>
  <c r="G107" i="27" s="1"/>
  <c r="G106" i="27" s="1"/>
  <c r="G121" i="27" s="1"/>
  <c r="G120" i="27" s="1"/>
  <c r="H46" i="28"/>
  <c r="G100" i="28"/>
  <c r="G46" i="28"/>
  <c r="H121" i="28"/>
  <c r="H120" i="28" s="1"/>
  <c r="F100" i="28"/>
  <c r="F46" i="28"/>
  <c r="F78" i="27"/>
  <c r="F77" i="27" s="1"/>
  <c r="F73" i="27" s="1"/>
  <c r="F108" i="27" s="1"/>
  <c r="F107" i="27" s="1"/>
  <c r="F106" i="27" s="1"/>
  <c r="F121" i="27" s="1"/>
  <c r="F120" i="27" s="1"/>
  <c r="H78" i="27"/>
  <c r="H77" i="27" s="1"/>
  <c r="H73" i="27" s="1"/>
  <c r="H108" i="27" s="1"/>
  <c r="H107" i="27" s="1"/>
  <c r="H106" i="27" s="1"/>
  <c r="H121" i="27" s="1"/>
  <c r="H120" i="27" s="1"/>
  <c r="F28" i="27"/>
  <c r="G28" i="27"/>
  <c r="H28" i="27"/>
  <c r="H124" i="26"/>
  <c r="G124" i="26"/>
  <c r="F124" i="26"/>
  <c r="H117" i="26"/>
  <c r="G117" i="26"/>
  <c r="F117" i="26"/>
  <c r="H114" i="26"/>
  <c r="G114" i="26"/>
  <c r="F114" i="26"/>
  <c r="H110" i="26"/>
  <c r="G110" i="26"/>
  <c r="F110" i="26"/>
  <c r="H103" i="26"/>
  <c r="G103" i="26"/>
  <c r="F103" i="26"/>
  <c r="H88" i="26"/>
  <c r="G88" i="26"/>
  <c r="F88" i="26"/>
  <c r="H84" i="26"/>
  <c r="G84" i="26"/>
  <c r="F84" i="26"/>
  <c r="H81" i="26"/>
  <c r="G81" i="26"/>
  <c r="F81" i="26"/>
  <c r="H71" i="26"/>
  <c r="G71" i="26"/>
  <c r="F71" i="26"/>
  <c r="H67" i="26"/>
  <c r="G67" i="26"/>
  <c r="F67" i="26"/>
  <c r="H63" i="26"/>
  <c r="G63" i="26"/>
  <c r="F63" i="26"/>
  <c r="H57" i="26"/>
  <c r="G57" i="26"/>
  <c r="F57" i="26"/>
  <c r="H51" i="26"/>
  <c r="H47" i="26" s="1"/>
  <c r="G51" i="26"/>
  <c r="G47" i="26" s="1"/>
  <c r="F51" i="26"/>
  <c r="F47" i="26" s="1"/>
  <c r="H35" i="26"/>
  <c r="G35" i="26"/>
  <c r="F35" i="26"/>
  <c r="H30" i="26"/>
  <c r="G30" i="26"/>
  <c r="F30" i="26"/>
  <c r="G100" i="27" l="1"/>
  <c r="G46" i="27"/>
  <c r="F100" i="27"/>
  <c r="F46" i="27"/>
  <c r="H46" i="27"/>
  <c r="H100" i="27"/>
  <c r="F78" i="26"/>
  <c r="F77" i="26" s="1"/>
  <c r="F73" i="26" s="1"/>
  <c r="F108" i="26" s="1"/>
  <c r="F107" i="26" s="1"/>
  <c r="F106" i="26" s="1"/>
  <c r="F121" i="26" s="1"/>
  <c r="F120" i="26" s="1"/>
  <c r="H78" i="26"/>
  <c r="H77" i="26" s="1"/>
  <c r="H73" i="26" s="1"/>
  <c r="H108" i="26" s="1"/>
  <c r="H107" i="26" s="1"/>
  <c r="H106" i="26" s="1"/>
  <c r="H121" i="26" s="1"/>
  <c r="H120" i="26" s="1"/>
  <c r="G78" i="26"/>
  <c r="G77" i="26" s="1"/>
  <c r="G73" i="26" s="1"/>
  <c r="G108" i="26" s="1"/>
  <c r="G107" i="26" s="1"/>
  <c r="G106" i="26" s="1"/>
  <c r="G121" i="26" s="1"/>
  <c r="G120" i="26" s="1"/>
  <c r="F28" i="26"/>
  <c r="G28" i="26"/>
  <c r="H28" i="26"/>
  <c r="F100" i="26" l="1"/>
  <c r="F46" i="26"/>
  <c r="H46" i="26"/>
  <c r="H100" i="26"/>
  <c r="G100" i="26"/>
  <c r="G46" i="26"/>
</calcChain>
</file>

<file path=xl/sharedStrings.xml><?xml version="1.0" encoding="utf-8"?>
<sst xmlns="http://schemas.openxmlformats.org/spreadsheetml/2006/main" count="5447" uniqueCount="319">
  <si>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</si>
  <si>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</si>
  <si>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</si>
  <si>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</si>
  <si>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</si>
  <si>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</si>
  <si>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</si>
  <si>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</si>
  <si>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</si>
  <si>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</si>
  <si>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</si>
  <si>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</si>
  <si>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</si>
  <si>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</si>
  <si>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</si>
  <si>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</si>
  <si>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</si>
  <si>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</si>
  <si>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</si>
  <si>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</si>
  <si>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</si>
  <si>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</si>
  <si>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</si>
  <si>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</si>
  <si>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</si>
  <si>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</si>
  <si>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</si>
  <si>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</si>
  <si>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</si>
  <si>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</si>
  <si>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</si>
  <si>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</si>
  <si>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</si>
  <si>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</si>
  <si>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</si>
  <si>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</si>
  <si>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</si>
  <si>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</si>
  <si>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</si>
  <si>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</si>
  <si>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</si>
  <si>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</si>
  <si>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</si>
  <si>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</si>
  <si>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</si>
  <si>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</si>
  <si>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</si>
  <si>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</si>
  <si>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</si>
  <si>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</si>
  <si>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</si>
  <si>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</si>
  <si>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</si>
  <si>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</si>
  <si>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</si>
  <si>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</si>
  <si>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</si>
  <si>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</si>
  <si>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</si>
  <si>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</si>
  <si>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</si>
  <si>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</si>
  <si>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</si>
  <si>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</si>
  <si>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</si>
  <si>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</si>
  <si>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</si>
  <si>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</si>
  <si>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</si>
  <si>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</si>
  <si>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</si>
  <si>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</si>
  <si>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</si>
  <si>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</si>
  <si>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</si>
  <si>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</si>
  <si>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</si>
  <si>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</si>
  <si>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</si>
  <si>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</si>
  <si>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</si>
  <si>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</si>
  <si>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</si>
  <si>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</si>
  <si>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</si>
  <si>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</si>
  <si>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</si>
  <si>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</si>
  <si>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</si>
  <si>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</si>
  <si>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</si>
  <si>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</si>
  <si>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</si>
  <si>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</si>
  <si>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</si>
  <si>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</si>
  <si>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</si>
  <si>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</si>
  <si>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</si>
  <si>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</si>
  <si>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</si>
  <si>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</si>
  <si>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</si>
  <si>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</si>
  <si>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</si>
  <si>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</si>
  <si>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</si>
  <si>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</si>
  <si>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</si>
  <si>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</si>
  <si>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</si>
  <si>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</si>
  <si>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</si>
  <si>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</si>
  <si>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</si>
  <si>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</si>
  <si>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</si>
  <si>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</si>
  <si>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</si>
  <si>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</si>
  <si>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</si>
  <si>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</si>
  <si>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</si>
  <si>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</si>
  <si>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</si>
  <si>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</si>
  <si>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</si>
  <si>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</si>
  <si>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</si>
  <si>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</si>
  <si>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</si>
  <si>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</si>
  <si>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</si>
  <si>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</si>
  <si>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</si>
  <si>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</si>
  <si>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</si>
  <si>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</si>
  <si>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</si>
  <si>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</si>
  <si>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</si>
  <si>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</si>
  <si>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</si>
  <si>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</si>
  <si>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</si>
  <si>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</si>
  <si>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</si>
  <si>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</si>
  <si>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</si>
  <si>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</si>
  <si>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</si>
  <si>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</si>
  <si>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</si>
  <si>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</si>
  <si>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</si>
  <si>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</si>
  <si>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</si>
  <si>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</si>
  <si>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</si>
  <si>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</si>
  <si>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</si>
  <si>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</si>
  <si>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</si>
  <si>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</si>
  <si>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</si>
  <si>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</si>
  <si>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</si>
  <si>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</si>
  <si>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</si>
  <si>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</si>
  <si>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</si>
  <si>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</si>
  <si>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</si>
  <si>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</si>
  <si>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</si>
  <si>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</si>
  <si>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</si>
  <si>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</si>
  <si>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</si>
  <si>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</si>
  <si>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</si>
  <si>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</si>
  <si>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</si>
  <si>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</si>
  <si>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</si>
  <si>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</si>
  <si>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</si>
  <si>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</si>
  <si>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</si>
  <si>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</si>
  <si>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</si>
  <si>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</si>
  <si>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</si>
  <si>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</si>
  <si>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</si>
  <si>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</si>
  <si>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</si>
  <si>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</si>
  <si>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</si>
  <si>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</si>
  <si>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</si>
  <si>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</si>
  <si>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</si>
  <si>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</si>
  <si>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</si>
  <si>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</si>
  <si>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</si>
  <si>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</si>
  <si>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</si>
  <si>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</si>
  <si>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</si>
  <si>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</si>
  <si>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</si>
  <si>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</si>
  <si>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</si>
  <si>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</si>
  <si>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</si>
  <si>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</si>
  <si>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</si>
  <si>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</si>
  <si>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</si>
  <si>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</si>
  <si>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</si>
  <si>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</si>
  <si>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</si>
  <si>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</si>
  <si>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</si>
  <si>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</si>
  <si>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</si>
  <si>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</si>
  <si>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</si>
  <si>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</si>
  <si>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</si>
  <si>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</si>
  <si>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</si>
  <si>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</si>
  <si>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</si>
  <si>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</si>
  <si>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</si>
  <si>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</si>
  <si>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</si>
  <si>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</si>
  <si>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</si>
  <si>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</si>
  <si>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</si>
  <si>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</si>
  <si>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</si>
  <si>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</si>
  <si>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</si>
  <si>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</si>
  <si>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</si>
  <si>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</si>
  <si>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</si>
  <si>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</si>
  <si>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</si>
  <si>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</si>
  <si>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</si>
  <si>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</si>
  <si>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</si>
  <si>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</si>
  <si>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</si>
  <si>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</si>
  <si>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</si>
  <si>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</si>
  <si>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</si>
  <si>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</si>
  <si>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на 2023 г. второй год планового периода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</si>
  <si>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</si>
  <si>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</si>
  <si>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</si>
  <si>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</si>
  <si>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</si>
  <si>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</si>
  <si>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Г.С.Нуртазина</t>
  </si>
  <si>
    <t xml:space="preserve">МБОУ "Бельсенды-казахская основная общеобразовательная школа" </t>
  </si>
  <si>
    <t>О.А.Муравьёва</t>
  </si>
  <si>
    <t>на 2024 г. второй год планового периода</t>
  </si>
  <si>
    <t>Председатель комитета по образованию</t>
  </si>
  <si>
    <t>"__30___" ____декабря_________ ___2022___ г.</t>
  </si>
  <si>
    <t>финансово-хозяйственной деятельности на 2023 год и плановый период 2024-2025 годов</t>
  </si>
  <si>
    <t>30  декабря  2022г</t>
  </si>
  <si>
    <t>30.12.2022</t>
  </si>
  <si>
    <t>на 2025 г. второй год планового периода</t>
  </si>
  <si>
    <t>"__31___" ____января_________ ___2023___ г.</t>
  </si>
  <si>
    <t>31  января  2023г</t>
  </si>
  <si>
    <t>31.01.2023</t>
  </si>
  <si>
    <t>"__28___" ____февраля_________ ___2023___ г.</t>
  </si>
  <si>
    <t>28  февраля  2023г</t>
  </si>
  <si>
    <t>28.02.2023</t>
  </si>
  <si>
    <t>"__31___" ____марта_________ ___2023___ г.</t>
  </si>
  <si>
    <t>31  марта  2023г</t>
  </si>
  <si>
    <t>31.03.2023</t>
  </si>
  <si>
    <t>"__30___" ____апреля_________ ___2023___ г.</t>
  </si>
  <si>
    <t>30  апреля  2023г</t>
  </si>
  <si>
    <t>30.04.2023</t>
  </si>
  <si>
    <t>"__31___" ____мая_________ ___2023___ г.</t>
  </si>
  <si>
    <t>31 мая  2023г</t>
  </si>
  <si>
    <t>31.05.2023</t>
  </si>
  <si>
    <t>"__30___" ____июня_________ ___2023___ г.</t>
  </si>
  <si>
    <t>30 июня  2023г</t>
  </si>
  <si>
    <t>30.06.2023</t>
  </si>
  <si>
    <t>"__31___" ____июля_________ ___2023___ г.</t>
  </si>
  <si>
    <t>31 июля  2023г</t>
  </si>
  <si>
    <t>31.07.2023</t>
  </si>
  <si>
    <t>"__31___" ____августа_________ ___2023___ г.</t>
  </si>
  <si>
    <t>31 августа  2023г</t>
  </si>
  <si>
    <t>31.08.2023</t>
  </si>
  <si>
    <t>"__30___" ____сентября_________ ___2023___ г.</t>
  </si>
  <si>
    <t>30 сентября  2023г</t>
  </si>
  <si>
    <t>30.09.2023</t>
  </si>
  <si>
    <t>"__31___" ____октября_________ ___2023___ г.</t>
  </si>
  <si>
    <t>31 октября  2023г</t>
  </si>
  <si>
    <t>31.10.2023</t>
  </si>
  <si>
    <t>"__30___" ____ноября_________ ___2023___ г.</t>
  </si>
  <si>
    <t>30 ноября  2023г</t>
  </si>
  <si>
    <t>30.11.2023</t>
  </si>
  <si>
    <t>"__31___" ____декабря_________ ___2023___ г.</t>
  </si>
  <si>
    <t>31 декабря  2023г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</si>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</sst>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45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995CA-304E-4E74-A4D4-42E636E621B7}">
  <sheetPr>
    <pageSetUpPr fitToPage="1"/>
  </sheetPr>
  <dimension ref="A1:I134"/>
  <sheetViews>
    <sheetView topLeftCell="A118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278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280</v>
      </c>
      <c r="E13" s="28"/>
      <c r="F13" s="28"/>
      <c r="G13" s="14" t="s">
        <v>8</v>
      </c>
      <c r="H13" s="15" t="s">
        <v>281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5741546.4000000004</v>
      </c>
      <c r="G28" s="10">
        <f t="shared" ref="G28:H28" si="0">G29+G30+G34+G35+G39+G40</f>
        <v>5866665.4000000004</v>
      </c>
      <c r="H28" s="10">
        <f t="shared" si="0"/>
        <v>5944715.4000000004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5741546.4000000004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5741546.4000000004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0</v>
      </c>
      <c r="G36" s="7">
        <v>0</v>
      </c>
      <c r="H36" s="7">
        <v>0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5741546.4000000004</v>
      </c>
      <c r="G46" s="10">
        <f t="shared" ref="G46:H46" si="3">G47+G57+G63+G67+G71+G73</f>
        <v>5866665.4000000004</v>
      </c>
      <c r="H46" s="10">
        <f t="shared" si="3"/>
        <v>5944715.4000000004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3370000</v>
      </c>
      <c r="G47" s="10">
        <f t="shared" ref="G47:H47" si="4">G48+G49+G50+G51+G54+G55+G56</f>
        <v>3370000</v>
      </c>
      <c r="H47" s="10">
        <f t="shared" si="4"/>
        <v>3370000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2588325</v>
      </c>
      <c r="G48" s="7">
        <v>2588325</v>
      </c>
      <c r="H48" s="7">
        <v>2588325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781675</v>
      </c>
      <c r="G51" s="10">
        <f t="shared" ref="G51:H51" si="5">G52+G53</f>
        <v>781675</v>
      </c>
      <c r="H51" s="10">
        <f t="shared" si="5"/>
        <v>781675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781675</v>
      </c>
      <c r="G52" s="7">
        <v>781675</v>
      </c>
      <c r="H52" s="7">
        <v>781675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2366487.4000000004</v>
      </c>
      <c r="G73" s="10">
        <f>G74+G75+G76+G77+G81</f>
        <v>2491606.4000000004</v>
      </c>
      <c r="H73" s="10">
        <f>H74+H75+H76+H77+H81</f>
        <v>2569656.4000000004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2366487.4000000004</v>
      </c>
      <c r="G77" s="10">
        <f t="shared" ref="G77:H77" si="10">G78+G79+G80</f>
        <v>2491606.4000000004</v>
      </c>
      <c r="H77" s="10">
        <f t="shared" si="10"/>
        <v>2569656.4000000004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404347.40000000037</v>
      </c>
      <c r="G78" s="16">
        <f>G30+G35-G47-G63-G71-G79-G80</f>
        <v>454347.40000000037</v>
      </c>
      <c r="H78" s="16">
        <f>H30+H35-H47-H63-H71-H79-H80</f>
        <v>452347.40000000037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2366487.4000000004</v>
      </c>
      <c r="G100" s="11">
        <f>G101+G102+G103+G106</f>
        <v>2491606.4000000004</v>
      </c>
      <c r="H100" s="11">
        <f>H101+H102+H103+H106</f>
        <v>2569656.4000000004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2366487.4000000004</v>
      </c>
      <c r="G106" s="11">
        <f t="shared" ref="G106:H106" si="15">G107+G110+G113+G114+G117</f>
        <v>2491606.4000000004</v>
      </c>
      <c r="H106" s="11">
        <f t="shared" si="15"/>
        <v>2569656.4000000004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2366487.4000000004</v>
      </c>
      <c r="G107" s="11">
        <f t="shared" ref="G107:H107" si="16">G108+G109</f>
        <v>2491606.4000000004</v>
      </c>
      <c r="H107" s="11">
        <f t="shared" si="16"/>
        <v>2569656.4000000004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2366487.4000000004</v>
      </c>
      <c r="G108" s="16">
        <f t="shared" ref="G108:H108" si="17">G73</f>
        <v>2491606.4000000004</v>
      </c>
      <c r="H108" s="16">
        <f t="shared" si="17"/>
        <v>2569656.4000000004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2366487.4000000004</v>
      </c>
      <c r="G120" s="11">
        <f t="shared" ref="G120:H120" si="21">G121+G122+G123</f>
        <v>2491606.4000000004</v>
      </c>
      <c r="H120" s="11">
        <f t="shared" si="21"/>
        <v>2569656.4000000004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2366487.4000000004</v>
      </c>
      <c r="G121" s="7">
        <f t="shared" ref="G121:H121" si="22">G106</f>
        <v>2491606.4000000004</v>
      </c>
      <c r="H121" s="7">
        <f t="shared" si="22"/>
        <v>2569656.4000000004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9DB05-7A31-4004-BA6B-EFD811EF5465}">
  <sheetPr>
    <pageSetUpPr fitToPage="1"/>
  </sheetPr>
  <dimension ref="A1:I134"/>
  <sheetViews>
    <sheetView topLeftCell="A109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307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308</v>
      </c>
      <c r="E13" s="28"/>
      <c r="F13" s="28"/>
      <c r="G13" s="14" t="s">
        <v>8</v>
      </c>
      <c r="H13" s="15" t="s">
        <v>309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6929643.6600000001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6809205.6600000001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6809205.6600000001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6929643.6600000001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4676070.45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3605081.39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1070989.06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1070989.06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8070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8070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2245503.21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2245503.21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227531.02000000002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2017972.19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2245503.21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2245503.21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2245503.21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2245503.21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2245503.21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2245503.21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869F-F511-445B-92C5-2422F416ED6D}">
  <sheetPr>
    <pageSetUpPr fitToPage="1"/>
  </sheetPr>
  <dimension ref="A1:I134"/>
  <sheetViews>
    <sheetView topLeftCell="A67" workbookViewId="0">
      <selection activeCell="F52" sqref="F5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310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311</v>
      </c>
      <c r="E13" s="28"/>
      <c r="F13" s="28"/>
      <c r="G13" s="14" t="s">
        <v>8</v>
      </c>
      <c r="H13" s="15" t="s">
        <v>312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6933356.1600000001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6812918.1600000001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6812918.1600000001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6933356.1600000001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4676070.45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3605081.39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1070989.06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1070989.06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8070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8070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2249215.71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2249215.71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231243.52000000002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2017972.19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2249215.71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2249215.71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2249215.71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2249215.71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2249215.71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2249215.71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9442-F55B-4AC8-930C-E3AF5B105DBD}">
  <sheetPr>
    <pageSetUpPr fitToPage="1"/>
  </sheetPr>
  <dimension ref="A1:I134"/>
  <sheetViews>
    <sheetView topLeftCell="A70" workbookViewId="0">
      <selection activeCell="F67" sqref="F6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313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314</v>
      </c>
      <c r="E13" s="28"/>
      <c r="F13" s="28"/>
      <c r="G13" s="14" t="s">
        <v>8</v>
      </c>
      <c r="H13" s="15" t="s">
        <v>315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6886804.7000000002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6766366.7000000002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6766366.7000000002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6886804.7000000002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4676070.45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3605081.39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1070989.06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1070989.06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8072.95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8070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2.95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2202661.2999999998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2202661.2999999998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184689.10999999987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2017972.19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2202661.2999999998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2202661.2999999998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2202661.2999999998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2202661.2999999998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2202661.2999999998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2202661.2999999998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21B1-AB9F-4CF0-8C05-DDF9404A9A55}">
  <sheetPr>
    <pageSetUpPr fitToPage="1"/>
  </sheetPr>
  <dimension ref="A1:I134"/>
  <sheetViews>
    <sheetView tabSelected="1" topLeftCell="A22" workbookViewId="0">
      <selection activeCell="F80" sqref="F80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316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317</v>
      </c>
      <c r="E13" s="28"/>
      <c r="F13" s="28"/>
      <c r="G13" s="14" t="s">
        <v>8</v>
      </c>
      <c r="H13" s="15" t="s">
        <v>318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25">
        <f>F26+F28-F46</f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6830379.96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6703821.96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6703821.96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126558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126558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6830379.96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4067696.09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3125299.79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942396.3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942396.3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248072.95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8070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240002.95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2514610.92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2514610.92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178589.10999999987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2336021.81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2514610.92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2514610.92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2514610.92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2514610.92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2514610.92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2514610.92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316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F94A-0F34-4E4F-AEB6-8A1DC1D95E25}">
  <sheetPr>
    <pageSetUpPr fitToPage="1"/>
  </sheetPr>
  <dimension ref="A1:I134"/>
  <sheetViews>
    <sheetView topLeftCell="A112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283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284</v>
      </c>
      <c r="E13" s="28"/>
      <c r="F13" s="28"/>
      <c r="G13" s="14" t="s">
        <v>8</v>
      </c>
      <c r="H13" s="15" t="s">
        <v>285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5746358.4000000004</v>
      </c>
      <c r="G28" s="10">
        <f t="shared" ref="G28:H28" si="0">G29+G30+G34+G35+G39+G40</f>
        <v>5866665.4000000004</v>
      </c>
      <c r="H28" s="10">
        <f t="shared" si="0"/>
        <v>5944715.4000000004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5744828.4000000004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5744828.4000000004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1530</v>
      </c>
      <c r="G35" s="10">
        <f t="shared" ref="G35:H35" si="2">G36+G37+G38</f>
        <v>0</v>
      </c>
      <c r="H35" s="10">
        <f t="shared" si="2"/>
        <v>0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1530</v>
      </c>
      <c r="G36" s="7">
        <v>0</v>
      </c>
      <c r="H36" s="7">
        <v>0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5746358.4000000004</v>
      </c>
      <c r="G46" s="10">
        <f t="shared" ref="G46:H46" si="3">G47+G57+G63+G67+G71+G73</f>
        <v>5866665.4000000004</v>
      </c>
      <c r="H46" s="10">
        <f t="shared" si="3"/>
        <v>5944715.4000000004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3370000</v>
      </c>
      <c r="G47" s="10">
        <f t="shared" ref="G47:H47" si="4">G48+G49+G50+G51+G54+G55+G56</f>
        <v>3370000</v>
      </c>
      <c r="H47" s="10">
        <f t="shared" si="4"/>
        <v>3370000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2591325</v>
      </c>
      <c r="G48" s="7">
        <v>2588325</v>
      </c>
      <c r="H48" s="7">
        <v>2588325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778675</v>
      </c>
      <c r="G51" s="10">
        <f t="shared" ref="G51:H51" si="5">G52+G53</f>
        <v>781675</v>
      </c>
      <c r="H51" s="10">
        <f t="shared" si="5"/>
        <v>781675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778675</v>
      </c>
      <c r="G52" s="7">
        <v>781675</v>
      </c>
      <c r="H52" s="7">
        <v>781675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2371299.4000000004</v>
      </c>
      <c r="G73" s="10">
        <f>G74+G75+G76+G77+G81</f>
        <v>2491606.4000000004</v>
      </c>
      <c r="H73" s="10">
        <f>H74+H75+H76+H77+H81</f>
        <v>2569656.4000000004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2371299.4000000004</v>
      </c>
      <c r="G77" s="10">
        <f t="shared" ref="G77:H77" si="10">G78+G79+G80</f>
        <v>2491606.4000000004</v>
      </c>
      <c r="H77" s="10">
        <f t="shared" si="10"/>
        <v>2569656.4000000004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409159.40000000037</v>
      </c>
      <c r="G78" s="16">
        <f>G30+G35-G47-G63-G71-G79-G80</f>
        <v>454347.40000000037</v>
      </c>
      <c r="H78" s="16">
        <f>H30+H35-H47-H63-H71-H79-H80</f>
        <v>452347.40000000037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2371299.4000000004</v>
      </c>
      <c r="G100" s="11">
        <f>G101+G102+G103+G106</f>
        <v>2491606.4000000004</v>
      </c>
      <c r="H100" s="11">
        <f>H101+H102+H103+H106</f>
        <v>2569656.4000000004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2371299.4000000004</v>
      </c>
      <c r="G106" s="11">
        <f t="shared" ref="G106:H106" si="15">G107+G110+G113+G114+G117</f>
        <v>2491606.4000000004</v>
      </c>
      <c r="H106" s="11">
        <f t="shared" si="15"/>
        <v>2569656.4000000004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2371299.4000000004</v>
      </c>
      <c r="G107" s="11">
        <f t="shared" ref="G107:H107" si="16">G108+G109</f>
        <v>2491606.4000000004</v>
      </c>
      <c r="H107" s="11">
        <f t="shared" si="16"/>
        <v>2569656.4000000004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2371299.4000000004</v>
      </c>
      <c r="G108" s="16">
        <f t="shared" ref="G108:H108" si="17">G73</f>
        <v>2491606.4000000004</v>
      </c>
      <c r="H108" s="16">
        <f t="shared" si="17"/>
        <v>2569656.4000000004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2371299.4000000004</v>
      </c>
      <c r="G120" s="11">
        <f t="shared" ref="G120:H120" si="21">G121+G122+G123</f>
        <v>2491606.4000000004</v>
      </c>
      <c r="H120" s="11">
        <f t="shared" si="21"/>
        <v>2569656.4000000004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2371299.4000000004</v>
      </c>
      <c r="G121" s="7">
        <f t="shared" ref="G121:H121" si="22">G106</f>
        <v>2491606.4000000004</v>
      </c>
      <c r="H121" s="7">
        <f t="shared" si="22"/>
        <v>2569656.4000000004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99B70-0949-41D6-95DC-3D2F19161E45}">
  <sheetPr>
    <pageSetUpPr fitToPage="1"/>
  </sheetPr>
  <dimension ref="A1:I134"/>
  <sheetViews>
    <sheetView topLeftCell="A117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286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287</v>
      </c>
      <c r="E13" s="28"/>
      <c r="F13" s="28"/>
      <c r="G13" s="14" t="s">
        <v>8</v>
      </c>
      <c r="H13" s="15" t="s">
        <v>288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5869141.4000000004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5748703.4000000004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5748703.4000000004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5869141.4000000004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3459838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2660325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799513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799513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2404244.4000000004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2404244.4000000004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442104.40000000037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2404244.4000000004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2404244.4000000004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2404244.4000000004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2404244.4000000004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2404244.4000000004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2404244.4000000004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322E-DA4E-459B-8558-3DECF9B84805}">
  <sheetPr>
    <pageSetUpPr fitToPage="1"/>
  </sheetPr>
  <dimension ref="A1:I134"/>
  <sheetViews>
    <sheetView topLeftCell="A109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289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290</v>
      </c>
      <c r="E13" s="28"/>
      <c r="F13" s="28"/>
      <c r="G13" s="14" t="s">
        <v>8</v>
      </c>
      <c r="H13" s="15" t="s">
        <v>291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5880571.4000000004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5760133.4000000004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5760133.4000000004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5880571.4000000004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3459838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2660325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799513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799513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2415674.4000000004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2415674.4000000004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453534.40000000037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2415674.4000000004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2415674.4000000004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2415674.4000000004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2415674.4000000004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2415674.4000000004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2415674.4000000004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8407-7402-4A8F-A17B-C5D6C8342496}">
  <sheetPr>
    <pageSetUpPr fitToPage="1"/>
  </sheetPr>
  <dimension ref="A1:I134"/>
  <sheetViews>
    <sheetView topLeftCell="A118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292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293</v>
      </c>
      <c r="E13" s="28"/>
      <c r="F13" s="28"/>
      <c r="G13" s="14" t="s">
        <v>8</v>
      </c>
      <c r="H13" s="15" t="s">
        <v>294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5912628.7999999998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5792190.7999999998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5792190.7999999998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5912628.7999999998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3459838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2660325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799513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799513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2447731.7999999998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2447731.7999999998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485591.79999999981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2447731.7999999998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2447731.7999999998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2447731.7999999998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2447731.7999999998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2447731.7999999998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2447731.7999999998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068ED-4E7A-41D3-9972-629D7919E83B}">
  <sheetPr>
    <pageSetUpPr fitToPage="1"/>
  </sheetPr>
  <dimension ref="A1:I134"/>
  <sheetViews>
    <sheetView topLeftCell="A118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295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296</v>
      </c>
      <c r="E13" s="28"/>
      <c r="F13" s="28"/>
      <c r="G13" s="14" t="s">
        <v>8</v>
      </c>
      <c r="H13" s="15" t="s">
        <v>297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5880248.0999999996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5759810.0999999996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5759810.0999999996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5880248.0999999996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3459838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2660325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799513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799513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2415351.0999999996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2415351.0999999996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453211.09999999963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2415351.0999999996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2415351.0999999996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2415351.0999999996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2415351.0999999996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2415351.0999999996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2415351.0999999996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3D19-5210-40D6-9F63-A232506631A0}">
  <sheetPr>
    <pageSetUpPr fitToPage="1"/>
  </sheetPr>
  <dimension ref="A1:I134"/>
  <sheetViews>
    <sheetView topLeftCell="A115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298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299</v>
      </c>
      <c r="E13" s="28"/>
      <c r="F13" s="28"/>
      <c r="G13" s="14" t="s">
        <v>8</v>
      </c>
      <c r="H13" s="15" t="s">
        <v>300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5880248.0999999996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5759810.0999999996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5759810.0999999996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5880248.0999999996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3459838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2660325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799513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799513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5059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5059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2415351.0999999996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2415351.0999999996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453211.09999999963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2415351.0999999996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2415351.0999999996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2415351.0999999996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2415351.0999999996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2415351.0999999996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2415351.0999999996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352A-6518-4A83-ABF1-74C5D75C568C}">
  <sheetPr>
    <pageSetUpPr fitToPage="1"/>
  </sheetPr>
  <dimension ref="A1:I134"/>
  <sheetViews>
    <sheetView topLeftCell="A112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301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302</v>
      </c>
      <c r="E13" s="28"/>
      <c r="F13" s="28"/>
      <c r="G13" s="14" t="s">
        <v>8</v>
      </c>
      <c r="H13" s="15" t="s">
        <v>303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5880248.0999999996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5759810.0999999996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5759810.0999999996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5880248.0999999996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3459838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2660325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799513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799513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8070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8070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2412340.0999999996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2412340.0999999996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450200.09999999963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1962140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2412340.0999999996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2412340.0999999996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2412340.0999999996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2412340.0999999996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2412340.0999999996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2412340.0999999996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2BE5-A5CC-424B-97E4-09A9E37387EA}">
  <sheetPr>
    <pageSetUpPr fitToPage="1"/>
  </sheetPr>
  <dimension ref="A1:I134"/>
  <sheetViews>
    <sheetView topLeftCell="A112" workbookViewId="0">
      <selection activeCell="D121" sqref="D121:D12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0" t="s">
        <v>0</v>
      </c>
      <c r="H2" s="30"/>
      <c r="I2" s="30"/>
    </row>
    <row r="3" spans="2:9" ht="21" customHeight="1" x14ac:dyDescent="0.15">
      <c r="G3" s="31" t="s">
        <v>277</v>
      </c>
      <c r="H3" s="31"/>
      <c r="I3" s="31"/>
    </row>
    <row r="4" spans="2:9" ht="15" customHeight="1" x14ac:dyDescent="0.15">
      <c r="G4" s="32" t="s">
        <v>1</v>
      </c>
      <c r="H4" s="32"/>
      <c r="I4" s="32"/>
    </row>
    <row r="5" spans="2:9" ht="18" customHeight="1" x14ac:dyDescent="0.15">
      <c r="G5" s="23"/>
      <c r="H5" s="31" t="s">
        <v>275</v>
      </c>
      <c r="I5" s="31"/>
    </row>
    <row r="6" spans="2:9" ht="15" customHeight="1" x14ac:dyDescent="0.15">
      <c r="G6" s="24" t="s">
        <v>2</v>
      </c>
      <c r="H6" s="32" t="s">
        <v>3</v>
      </c>
      <c r="I6" s="32"/>
    </row>
    <row r="7" spans="2:9" ht="30" customHeight="1" x14ac:dyDescent="0.15">
      <c r="G7" s="26" t="s">
        <v>304</v>
      </c>
      <c r="H7" s="26"/>
      <c r="I7" s="26"/>
    </row>
    <row r="8" spans="2:9" ht="20.100000000000001" customHeight="1" x14ac:dyDescent="0.15">
      <c r="G8" s="26" t="s">
        <v>4</v>
      </c>
      <c r="H8" s="26"/>
      <c r="I8" s="26"/>
    </row>
    <row r="9" spans="2:9" ht="9.75" customHeight="1" x14ac:dyDescent="0.15"/>
    <row r="10" spans="2:9" ht="20.25" customHeight="1" x14ac:dyDescent="0.15">
      <c r="B10" s="27" t="s">
        <v>5</v>
      </c>
      <c r="C10" s="27"/>
      <c r="D10" s="27"/>
      <c r="E10" s="27"/>
      <c r="F10" s="27"/>
      <c r="G10" s="27"/>
      <c r="H10" s="12"/>
      <c r="I10" s="12"/>
    </row>
    <row r="11" spans="2:9" ht="30" customHeight="1" x14ac:dyDescent="0.15">
      <c r="B11" s="27" t="s">
        <v>279</v>
      </c>
      <c r="C11" s="27"/>
      <c r="D11" s="27"/>
      <c r="E11" s="27"/>
      <c r="F11" s="27"/>
      <c r="G11" s="27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8" t="s">
        <v>305</v>
      </c>
      <c r="E13" s="28"/>
      <c r="F13" s="28"/>
      <c r="G13" s="14" t="s">
        <v>8</v>
      </c>
      <c r="H13" s="15" t="s">
        <v>306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29" t="s">
        <v>265</v>
      </c>
      <c r="D15" s="29"/>
      <c r="E15" s="29"/>
      <c r="F15" s="29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52320533</v>
      </c>
      <c r="I16" s="21"/>
    </row>
    <row r="17" spans="1:9" ht="18.75" customHeight="1" x14ac:dyDescent="0.15">
      <c r="G17" s="18" t="s">
        <v>12</v>
      </c>
      <c r="H17" s="6">
        <v>5512004712</v>
      </c>
      <c r="I17" s="21"/>
    </row>
    <row r="18" spans="1:9" ht="30.75" customHeight="1" x14ac:dyDescent="0.15">
      <c r="B18" s="4" t="s">
        <v>13</v>
      </c>
      <c r="C18" s="29" t="s">
        <v>274</v>
      </c>
      <c r="D18" s="29"/>
      <c r="E18" s="29"/>
      <c r="F18" s="29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0" t="s">
        <v>19</v>
      </c>
      <c r="C21" s="30"/>
      <c r="D21" s="30"/>
      <c r="E21" s="30"/>
      <c r="F21" s="30"/>
      <c r="G21" s="30"/>
      <c r="H21" s="30"/>
    </row>
    <row r="22" spans="1:9" ht="18" customHeight="1" x14ac:dyDescent="0.15"/>
    <row r="23" spans="1:9" ht="19.5" customHeight="1" x14ac:dyDescent="0.15">
      <c r="A23" s="35" t="s">
        <v>20</v>
      </c>
      <c r="B23" s="35"/>
      <c r="C23" s="33" t="s">
        <v>21</v>
      </c>
      <c r="D23" s="33" t="s">
        <v>22</v>
      </c>
      <c r="E23" s="33" t="s">
        <v>23</v>
      </c>
      <c r="F23" s="33" t="s">
        <v>24</v>
      </c>
      <c r="G23" s="33"/>
      <c r="H23" s="33"/>
    </row>
    <row r="24" spans="1:9" ht="27" customHeight="1" x14ac:dyDescent="0.15">
      <c r="A24" s="35"/>
      <c r="B24" s="35"/>
      <c r="C24" s="33"/>
      <c r="D24" s="33"/>
      <c r="E24" s="33"/>
      <c r="F24" s="15" t="s">
        <v>266</v>
      </c>
      <c r="G24" s="15" t="s">
        <v>276</v>
      </c>
      <c r="H24" s="15" t="s">
        <v>282</v>
      </c>
    </row>
    <row r="25" spans="1:9" ht="16.5" customHeight="1" x14ac:dyDescent="0.15">
      <c r="A25" s="33">
        <v>1</v>
      </c>
      <c r="B25" s="33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34" t="s">
        <v>25</v>
      </c>
      <c r="B26" s="34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34" t="s">
        <v>29</v>
      </c>
      <c r="B27" s="34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34" t="s">
        <v>31</v>
      </c>
      <c r="B28" s="34"/>
      <c r="C28" s="22" t="s">
        <v>32</v>
      </c>
      <c r="D28" s="22"/>
      <c r="E28" s="22"/>
      <c r="F28" s="10">
        <f>F29+F30+F34+F35+F39+F40</f>
        <v>7158312.7400000002</v>
      </c>
      <c r="G28" s="10">
        <f t="shared" ref="G28:H28" si="0">G29+G30+G34+G35+G39+G40</f>
        <v>5987103.4000000004</v>
      </c>
      <c r="H28" s="10">
        <f t="shared" si="0"/>
        <v>6065153.4000000004</v>
      </c>
      <c r="I28" s="21" t="s">
        <v>28</v>
      </c>
    </row>
    <row r="29" spans="1:9" ht="21.75" customHeight="1" x14ac:dyDescent="0.15">
      <c r="A29" s="34" t="s">
        <v>33</v>
      </c>
      <c r="B29" s="34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34" t="s">
        <v>36</v>
      </c>
      <c r="B30" s="34"/>
      <c r="C30" s="22" t="s">
        <v>37</v>
      </c>
      <c r="D30" s="22" t="s">
        <v>38</v>
      </c>
      <c r="E30" s="22"/>
      <c r="F30" s="10">
        <f>F31+F32+F33</f>
        <v>7037874.7400000002</v>
      </c>
      <c r="G30" s="10">
        <f t="shared" ref="G30:H30" si="1">G31+G32+G33</f>
        <v>5866665.4000000004</v>
      </c>
      <c r="H30" s="10">
        <f t="shared" si="1"/>
        <v>5944715.4000000004</v>
      </c>
      <c r="I30" s="21" t="s">
        <v>28</v>
      </c>
    </row>
    <row r="31" spans="1:9" ht="46.5" customHeight="1" x14ac:dyDescent="0.15">
      <c r="A31" s="34" t="s">
        <v>39</v>
      </c>
      <c r="B31" s="34"/>
      <c r="C31" s="22" t="s">
        <v>40</v>
      </c>
      <c r="D31" s="22" t="s">
        <v>38</v>
      </c>
      <c r="E31" s="22"/>
      <c r="F31" s="7">
        <v>7037874.7400000002</v>
      </c>
      <c r="G31" s="7">
        <v>5866665.4000000004</v>
      </c>
      <c r="H31" s="7">
        <v>5944715.4000000004</v>
      </c>
      <c r="I31" s="21" t="s">
        <v>28</v>
      </c>
    </row>
    <row r="32" spans="1:9" ht="34.5" customHeight="1" x14ac:dyDescent="0.15">
      <c r="A32" s="34" t="s">
        <v>41</v>
      </c>
      <c r="B32" s="34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36" t="s">
        <v>264</v>
      </c>
      <c r="B33" s="34"/>
      <c r="C33" s="22">
        <v>1230</v>
      </c>
      <c r="D33" s="22"/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34" t="s">
        <v>43</v>
      </c>
      <c r="B34" s="34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34" t="s">
        <v>46</v>
      </c>
      <c r="B35" s="34"/>
      <c r="C35" s="22" t="s">
        <v>47</v>
      </c>
      <c r="D35" s="22" t="s">
        <v>48</v>
      </c>
      <c r="E35" s="22"/>
      <c r="F35" s="10">
        <f>F36+F37+F38</f>
        <v>120438</v>
      </c>
      <c r="G35" s="10">
        <f t="shared" ref="G35:H35" si="2">G36+G37+G38</f>
        <v>120438</v>
      </c>
      <c r="H35" s="10">
        <f t="shared" si="2"/>
        <v>120438</v>
      </c>
      <c r="I35" s="21" t="s">
        <v>28</v>
      </c>
    </row>
    <row r="36" spans="1:9" ht="19.5" customHeight="1" x14ac:dyDescent="0.15">
      <c r="A36" s="34" t="s">
        <v>49</v>
      </c>
      <c r="B36" s="34"/>
      <c r="C36" s="22" t="s">
        <v>50</v>
      </c>
      <c r="D36" s="22" t="s">
        <v>48</v>
      </c>
      <c r="E36" s="22"/>
      <c r="F36" s="7">
        <v>120438</v>
      </c>
      <c r="G36" s="7">
        <v>120438</v>
      </c>
      <c r="H36" s="7">
        <v>120438</v>
      </c>
      <c r="I36" s="21" t="s">
        <v>28</v>
      </c>
    </row>
    <row r="37" spans="1:9" ht="19.5" customHeight="1" x14ac:dyDescent="0.15">
      <c r="A37" s="34" t="s">
        <v>51</v>
      </c>
      <c r="B37" s="34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36" t="s">
        <v>264</v>
      </c>
      <c r="B38" s="34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34" t="s">
        <v>53</v>
      </c>
      <c r="B39" s="34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34" t="s">
        <v>56</v>
      </c>
      <c r="B40" s="34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34" t="s">
        <v>58</v>
      </c>
      <c r="B41" s="34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34" t="s">
        <v>60</v>
      </c>
      <c r="B42" s="34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34" t="s">
        <v>63</v>
      </c>
      <c r="B43" s="34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34" t="s">
        <v>65</v>
      </c>
      <c r="B44" s="34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34" t="s">
        <v>67</v>
      </c>
      <c r="B45" s="34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34" t="s">
        <v>69</v>
      </c>
      <c r="B46" s="34"/>
      <c r="C46" s="22" t="s">
        <v>70</v>
      </c>
      <c r="D46" s="22" t="s">
        <v>27</v>
      </c>
      <c r="E46" s="22"/>
      <c r="F46" s="10">
        <f>F47+F57+F63+F67+F71+F73</f>
        <v>7158312.7400000002</v>
      </c>
      <c r="G46" s="10">
        <f t="shared" ref="G46:H46" si="3">G47+G57+G63+G67+G71+G73</f>
        <v>5987103.4000000004</v>
      </c>
      <c r="H46" s="10">
        <f t="shared" si="3"/>
        <v>6065153.4000000004</v>
      </c>
      <c r="I46" s="21" t="s">
        <v>28</v>
      </c>
    </row>
    <row r="47" spans="1:9" ht="26.25" customHeight="1" x14ac:dyDescent="0.15">
      <c r="A47" s="34" t="s">
        <v>71</v>
      </c>
      <c r="B47" s="34"/>
      <c r="C47" s="22" t="s">
        <v>72</v>
      </c>
      <c r="D47" s="22" t="s">
        <v>27</v>
      </c>
      <c r="E47" s="22"/>
      <c r="F47" s="10">
        <f>F48+F49+F50+F51+F54+F55+F56</f>
        <v>4676070.45</v>
      </c>
      <c r="G47" s="10">
        <f t="shared" ref="G47:H47" si="4">G48+G49+G50+G51+G54+G55+G56</f>
        <v>3459838</v>
      </c>
      <c r="H47" s="10">
        <f t="shared" si="4"/>
        <v>3459838</v>
      </c>
      <c r="I47" s="21" t="s">
        <v>28</v>
      </c>
    </row>
    <row r="48" spans="1:9" ht="24" customHeight="1" x14ac:dyDescent="0.15">
      <c r="A48" s="34" t="s">
        <v>73</v>
      </c>
      <c r="B48" s="34"/>
      <c r="C48" s="22" t="s">
        <v>74</v>
      </c>
      <c r="D48" s="22" t="s">
        <v>75</v>
      </c>
      <c r="E48" s="22"/>
      <c r="F48" s="7">
        <v>3605081.39</v>
      </c>
      <c r="G48" s="7">
        <v>2657325</v>
      </c>
      <c r="H48" s="7">
        <v>2657325</v>
      </c>
      <c r="I48" s="21" t="s">
        <v>28</v>
      </c>
    </row>
    <row r="49" spans="1:9" ht="17.25" customHeight="1" x14ac:dyDescent="0.15">
      <c r="A49" s="34" t="s">
        <v>76</v>
      </c>
      <c r="B49" s="34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34" t="s">
        <v>79</v>
      </c>
      <c r="B50" s="34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34" t="s">
        <v>82</v>
      </c>
      <c r="B51" s="34"/>
      <c r="C51" s="22" t="s">
        <v>83</v>
      </c>
      <c r="D51" s="22" t="s">
        <v>84</v>
      </c>
      <c r="E51" s="22"/>
      <c r="F51" s="10">
        <f>F52+F53</f>
        <v>1070989.06</v>
      </c>
      <c r="G51" s="10">
        <f t="shared" ref="G51:H51" si="5">G52+G53</f>
        <v>802513</v>
      </c>
      <c r="H51" s="10">
        <f t="shared" si="5"/>
        <v>802513</v>
      </c>
      <c r="I51" s="21" t="s">
        <v>28</v>
      </c>
    </row>
    <row r="52" spans="1:9" ht="24" customHeight="1" x14ac:dyDescent="0.15">
      <c r="A52" s="34" t="s">
        <v>85</v>
      </c>
      <c r="B52" s="34"/>
      <c r="C52" s="22" t="s">
        <v>86</v>
      </c>
      <c r="D52" s="22" t="s">
        <v>84</v>
      </c>
      <c r="E52" s="22"/>
      <c r="F52" s="7">
        <v>1070989.06</v>
      </c>
      <c r="G52" s="7">
        <v>802513</v>
      </c>
      <c r="H52" s="7">
        <v>802513</v>
      </c>
      <c r="I52" s="21" t="s">
        <v>28</v>
      </c>
    </row>
    <row r="53" spans="1:9" ht="17.25" customHeight="1" x14ac:dyDescent="0.15">
      <c r="A53" s="34" t="s">
        <v>87</v>
      </c>
      <c r="B53" s="34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34" t="s">
        <v>89</v>
      </c>
      <c r="B54" s="34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34" t="s">
        <v>92</v>
      </c>
      <c r="B55" s="34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34" t="s">
        <v>95</v>
      </c>
      <c r="B56" s="34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34" t="s">
        <v>98</v>
      </c>
      <c r="B57" s="34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34" t="s">
        <v>101</v>
      </c>
      <c r="B58" s="34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34" t="s">
        <v>104</v>
      </c>
      <c r="B59" s="34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34" t="s">
        <v>107</v>
      </c>
      <c r="B60" s="34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34" t="s">
        <v>110</v>
      </c>
      <c r="B61" s="34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34" t="s">
        <v>113</v>
      </c>
      <c r="B62" s="34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34" t="s">
        <v>116</v>
      </c>
      <c r="B63" s="34"/>
      <c r="C63" s="22" t="s">
        <v>117</v>
      </c>
      <c r="D63" s="22" t="s">
        <v>118</v>
      </c>
      <c r="E63" s="22"/>
      <c r="F63" s="10">
        <f>F64+F65+F66</f>
        <v>8070</v>
      </c>
      <c r="G63" s="10">
        <f t="shared" ref="G63:H63" si="7">G64+G65+G66</f>
        <v>5059</v>
      </c>
      <c r="H63" s="10">
        <f t="shared" si="7"/>
        <v>5059</v>
      </c>
      <c r="I63" s="21" t="s">
        <v>28</v>
      </c>
    </row>
    <row r="64" spans="1:9" ht="24" customHeight="1" x14ac:dyDescent="0.15">
      <c r="A64" s="34" t="s">
        <v>119</v>
      </c>
      <c r="B64" s="34"/>
      <c r="C64" s="22" t="s">
        <v>120</v>
      </c>
      <c r="D64" s="22" t="s">
        <v>121</v>
      </c>
      <c r="E64" s="22"/>
      <c r="F64" s="7">
        <v>8070</v>
      </c>
      <c r="G64" s="7">
        <v>5059</v>
      </c>
      <c r="H64" s="7">
        <v>5059</v>
      </c>
      <c r="I64" s="21" t="s">
        <v>28</v>
      </c>
    </row>
    <row r="65" spans="1:9" ht="24" customHeight="1" x14ac:dyDescent="0.15">
      <c r="A65" s="34" t="s">
        <v>122</v>
      </c>
      <c r="B65" s="34"/>
      <c r="C65" s="22" t="s">
        <v>123</v>
      </c>
      <c r="D65" s="22" t="s">
        <v>124</v>
      </c>
      <c r="E65" s="22"/>
      <c r="F65" s="7">
        <v>0</v>
      </c>
      <c r="G65" s="7">
        <v>0</v>
      </c>
      <c r="H65" s="7">
        <v>0</v>
      </c>
      <c r="I65" s="21" t="s">
        <v>28</v>
      </c>
    </row>
    <row r="66" spans="1:9" ht="22.5" customHeight="1" x14ac:dyDescent="0.15">
      <c r="A66" s="34" t="s">
        <v>125</v>
      </c>
      <c r="B66" s="34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34" t="s">
        <v>128</v>
      </c>
      <c r="B67" s="34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34" t="s">
        <v>130</v>
      </c>
      <c r="B68" s="34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34" t="s">
        <v>134</v>
      </c>
      <c r="B69" s="34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34" t="s">
        <v>137</v>
      </c>
      <c r="B70" s="34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34" t="s">
        <v>140</v>
      </c>
      <c r="B71" s="34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34" t="s">
        <v>142</v>
      </c>
      <c r="B72" s="34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34" t="s">
        <v>145</v>
      </c>
      <c r="B73" s="34"/>
      <c r="C73" s="22" t="s">
        <v>146</v>
      </c>
      <c r="D73" s="22" t="s">
        <v>27</v>
      </c>
      <c r="E73" s="22"/>
      <c r="F73" s="10">
        <f>F74+F75+F76+F77+F81</f>
        <v>2474172.29</v>
      </c>
      <c r="G73" s="10">
        <f>G74+G75+G76+G77+G81</f>
        <v>2522206.4000000004</v>
      </c>
      <c r="H73" s="10">
        <f>H74+H75+H76+H77+H81</f>
        <v>2600256.4000000004</v>
      </c>
      <c r="I73" s="21" t="s">
        <v>28</v>
      </c>
    </row>
    <row r="74" spans="1:9" ht="21.75" customHeight="1" x14ac:dyDescent="0.15">
      <c r="A74" s="34" t="s">
        <v>147</v>
      </c>
      <c r="B74" s="34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34" t="s">
        <v>150</v>
      </c>
      <c r="B75" s="34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34" t="s">
        <v>153</v>
      </c>
      <c r="B76" s="34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34" t="s">
        <v>156</v>
      </c>
      <c r="B77" s="34"/>
      <c r="C77" s="22" t="s">
        <v>157</v>
      </c>
      <c r="D77" s="9" t="s">
        <v>27</v>
      </c>
      <c r="E77" s="22"/>
      <c r="F77" s="10">
        <f>F78+F79+F80</f>
        <v>2474172.29</v>
      </c>
      <c r="G77" s="10">
        <f t="shared" ref="G77:H77" si="10">G78+G79+G80</f>
        <v>2522206.4000000004</v>
      </c>
      <c r="H77" s="10">
        <f t="shared" si="10"/>
        <v>2600256.4000000004</v>
      </c>
      <c r="I77" s="21" t="s">
        <v>28</v>
      </c>
    </row>
    <row r="78" spans="1:9" ht="24" customHeight="1" x14ac:dyDescent="0.15">
      <c r="A78" s="37" t="s">
        <v>269</v>
      </c>
      <c r="B78" s="38"/>
      <c r="C78" s="22">
        <v>2641</v>
      </c>
      <c r="D78" s="22">
        <v>244</v>
      </c>
      <c r="E78" s="22"/>
      <c r="F78" s="16">
        <f>F30+F35-F47-F63-F71-F79-F80</f>
        <v>450200.10000000009</v>
      </c>
      <c r="G78" s="16">
        <f>G30+G35-G47-G63-G71-G79-G80</f>
        <v>484947.40000000037</v>
      </c>
      <c r="H78" s="16">
        <f>H30+H35-H47-H63-H71-H79-H80</f>
        <v>482947.40000000037</v>
      </c>
      <c r="I78" s="22"/>
    </row>
    <row r="79" spans="1:9" ht="24" customHeight="1" x14ac:dyDescent="0.15">
      <c r="A79" s="37" t="s">
        <v>270</v>
      </c>
      <c r="B79" s="39"/>
      <c r="C79" s="22">
        <v>2642</v>
      </c>
      <c r="D79" s="22">
        <v>247</v>
      </c>
      <c r="E79" s="22"/>
      <c r="F79" s="7">
        <v>2023972.19</v>
      </c>
      <c r="G79" s="7">
        <v>2037259</v>
      </c>
      <c r="H79" s="7">
        <v>2117309</v>
      </c>
      <c r="I79" s="22"/>
    </row>
    <row r="80" spans="1:9" ht="24" customHeight="1" x14ac:dyDescent="0.15">
      <c r="A80" s="36" t="s">
        <v>264</v>
      </c>
      <c r="B80" s="34"/>
      <c r="C80" s="22">
        <v>2643</v>
      </c>
      <c r="D80" s="22">
        <v>244</v>
      </c>
      <c r="E80" s="22"/>
      <c r="F80" s="7">
        <v>0</v>
      </c>
      <c r="G80" s="7">
        <v>0</v>
      </c>
      <c r="H80" s="7">
        <v>0</v>
      </c>
      <c r="I80" s="22"/>
    </row>
    <row r="81" spans="1:9" ht="24" customHeight="1" x14ac:dyDescent="0.15">
      <c r="A81" s="34" t="s">
        <v>158</v>
      </c>
      <c r="B81" s="34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34" t="s">
        <v>161</v>
      </c>
      <c r="B82" s="34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34" t="s">
        <v>164</v>
      </c>
      <c r="B83" s="34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34" t="s">
        <v>167</v>
      </c>
      <c r="B84" s="34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34" t="s">
        <v>170</v>
      </c>
      <c r="B85" s="34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34" t="s">
        <v>172</v>
      </c>
      <c r="B86" s="34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34" t="s">
        <v>174</v>
      </c>
      <c r="B87" s="34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34" t="s">
        <v>176</v>
      </c>
      <c r="B88" s="34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34" t="s">
        <v>178</v>
      </c>
      <c r="B89" s="34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34" t="s">
        <v>63</v>
      </c>
      <c r="B90" s="34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34" t="s">
        <v>65</v>
      </c>
      <c r="B91" s="34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34" t="s">
        <v>183</v>
      </c>
      <c r="B92" s="34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30" t="s">
        <v>185</v>
      </c>
      <c r="C95" s="30"/>
      <c r="D95" s="30"/>
      <c r="E95" s="30"/>
      <c r="F95" s="30"/>
      <c r="G95" s="30"/>
      <c r="H95" s="30"/>
      <c r="I95" s="30"/>
    </row>
    <row r="97" spans="1:8" x14ac:dyDescent="0.15">
      <c r="A97" s="40" t="s">
        <v>186</v>
      </c>
      <c r="B97" s="40" t="s">
        <v>20</v>
      </c>
      <c r="C97" s="40" t="s">
        <v>21</v>
      </c>
      <c r="D97" s="40" t="s">
        <v>187</v>
      </c>
      <c r="E97" s="40" t="s">
        <v>22</v>
      </c>
      <c r="F97" s="40" t="s">
        <v>24</v>
      </c>
      <c r="G97" s="40"/>
      <c r="H97" s="40"/>
    </row>
    <row r="98" spans="1:8" ht="21" x14ac:dyDescent="0.15">
      <c r="A98" s="40"/>
      <c r="B98" s="40"/>
      <c r="C98" s="40"/>
      <c r="D98" s="40"/>
      <c r="E98" s="40"/>
      <c r="F98" s="15" t="s">
        <v>266</v>
      </c>
      <c r="G98" s="15" t="s">
        <v>276</v>
      </c>
      <c r="H98" s="15" t="s">
        <v>282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2474172.29</v>
      </c>
      <c r="G100" s="11">
        <f>G101+G102+G103+G106</f>
        <v>2522206.4000000004</v>
      </c>
      <c r="H100" s="11">
        <f>H101+H102+H103+H106</f>
        <v>2600256.4000000004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2474172.29</v>
      </c>
      <c r="G106" s="11">
        <f t="shared" ref="G106:H106" si="15">G107+G110+G113+G114+G117</f>
        <v>2522206.4000000004</v>
      </c>
      <c r="H106" s="11">
        <f t="shared" si="15"/>
        <v>2600256.4000000004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2474172.29</v>
      </c>
      <c r="G107" s="11">
        <f t="shared" ref="G107:H107" si="16">G108+G109</f>
        <v>2522206.4000000004</v>
      </c>
      <c r="H107" s="11">
        <f t="shared" si="16"/>
        <v>2600256.4000000004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16">
        <f>F73</f>
        <v>2474172.29</v>
      </c>
      <c r="G108" s="16">
        <f t="shared" ref="G108:H108" si="17">G73</f>
        <v>2522206.4000000004</v>
      </c>
      <c r="H108" s="16">
        <f t="shared" si="17"/>
        <v>2600256.4000000004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2474172.29</v>
      </c>
      <c r="G120" s="11">
        <f t="shared" ref="G120:H120" si="21">G121+G122+G123</f>
        <v>2522206.4000000004</v>
      </c>
      <c r="H120" s="11">
        <f t="shared" si="21"/>
        <v>2600256.4000000004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15">
        <v>2023</v>
      </c>
      <c r="E121" s="21"/>
      <c r="F121" s="7">
        <f>F106</f>
        <v>2474172.29</v>
      </c>
      <c r="G121" s="7">
        <f t="shared" ref="G121:H121" si="22">G106</f>
        <v>2522206.4000000004</v>
      </c>
      <c r="H121" s="7">
        <f t="shared" si="22"/>
        <v>2600256.4000000004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15">
        <v>2024</v>
      </c>
      <c r="E122" s="21"/>
      <c r="F122" s="2"/>
      <c r="G122" s="2"/>
      <c r="H122" s="2"/>
    </row>
    <row r="123" spans="1:8" x14ac:dyDescent="0.15">
      <c r="A123" s="21" t="s">
        <v>247</v>
      </c>
      <c r="B123" s="1" t="s">
        <v>243</v>
      </c>
      <c r="C123" s="21" t="s">
        <v>248</v>
      </c>
      <c r="D123" s="15">
        <v>2025</v>
      </c>
      <c r="E123" s="21"/>
      <c r="F123" s="2"/>
      <c r="G123" s="2"/>
      <c r="H123" s="2"/>
    </row>
    <row r="124" spans="1:8" ht="42" x14ac:dyDescent="0.15">
      <c r="A124" s="21" t="s">
        <v>249</v>
      </c>
      <c r="B124" s="1" t="s">
        <v>250</v>
      </c>
      <c r="C124" s="21" t="s">
        <v>251</v>
      </c>
      <c r="D124" s="15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252</v>
      </c>
      <c r="B125" s="1" t="s">
        <v>243</v>
      </c>
      <c r="C125" s="21" t="s">
        <v>253</v>
      </c>
      <c r="D125" s="15">
        <v>2023</v>
      </c>
      <c r="E125" s="21"/>
      <c r="F125" s="2"/>
      <c r="G125" s="2"/>
      <c r="H125" s="2"/>
    </row>
    <row r="126" spans="1:8" x14ac:dyDescent="0.15">
      <c r="A126" s="21" t="s">
        <v>254</v>
      </c>
      <c r="B126" s="1" t="s">
        <v>243</v>
      </c>
      <c r="C126" s="21" t="s">
        <v>255</v>
      </c>
      <c r="D126" s="15">
        <v>2024</v>
      </c>
      <c r="E126" s="21"/>
      <c r="F126" s="2"/>
      <c r="G126" s="2"/>
      <c r="H126" s="2"/>
    </row>
    <row r="127" spans="1:8" x14ac:dyDescent="0.15">
      <c r="A127" s="21" t="s">
        <v>256</v>
      </c>
      <c r="B127" s="1" t="s">
        <v>243</v>
      </c>
      <c r="C127" s="21" t="s">
        <v>257</v>
      </c>
      <c r="D127" s="15">
        <v>2025</v>
      </c>
      <c r="E127" s="21"/>
      <c r="F127" s="2"/>
      <c r="G127" s="2"/>
      <c r="H127" s="2"/>
    </row>
    <row r="129" spans="1:7" x14ac:dyDescent="0.15">
      <c r="A129" s="42" t="s">
        <v>258</v>
      </c>
      <c r="B129" s="42"/>
      <c r="C129" s="43" t="s">
        <v>272</v>
      </c>
      <c r="D129" s="44"/>
      <c r="E129" s="20"/>
      <c r="F129" s="43" t="s">
        <v>273</v>
      </c>
      <c r="G129" s="44"/>
    </row>
    <row r="130" spans="1:7" x14ac:dyDescent="0.15">
      <c r="C130" s="41" t="s">
        <v>259</v>
      </c>
      <c r="D130" s="41"/>
      <c r="E130" s="17" t="s">
        <v>2</v>
      </c>
      <c r="F130" s="41" t="s">
        <v>3</v>
      </c>
      <c r="G130" s="41"/>
    </row>
    <row r="132" spans="1:7" x14ac:dyDescent="0.15">
      <c r="A132" s="42" t="s">
        <v>260</v>
      </c>
      <c r="B132" s="42"/>
      <c r="C132" s="43" t="s">
        <v>267</v>
      </c>
      <c r="D132" s="44"/>
      <c r="E132" s="19" t="s">
        <v>271</v>
      </c>
      <c r="F132" s="43" t="s">
        <v>268</v>
      </c>
      <c r="G132" s="44"/>
    </row>
    <row r="133" spans="1:7" ht="21" x14ac:dyDescent="0.15">
      <c r="C133" s="41" t="s">
        <v>259</v>
      </c>
      <c r="D133" s="41"/>
      <c r="E133" s="17" t="s">
        <v>261</v>
      </c>
      <c r="F133" s="41" t="s">
        <v>262</v>
      </c>
      <c r="G133" s="41"/>
    </row>
    <row r="134" spans="1:7" x14ac:dyDescent="0.15">
      <c r="A134" s="41" t="s">
        <v>263</v>
      </c>
      <c r="B134" s="41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2023</vt:lpstr>
      <vt:lpstr>2023 (1)</vt:lpstr>
      <vt:lpstr>2023 (2)</vt:lpstr>
      <vt:lpstr>2023 (3)</vt:lpstr>
      <vt:lpstr>2023 (4)</vt:lpstr>
      <vt:lpstr>2023 (5)</vt:lpstr>
      <vt:lpstr>2023 (6)</vt:lpstr>
      <vt:lpstr>2023 (7)</vt:lpstr>
      <vt:lpstr>2023 (8)</vt:lpstr>
      <vt:lpstr>2023 (9)</vt:lpstr>
      <vt:lpstr>2023 (10)</vt:lpstr>
      <vt:lpstr>2023 (11)</vt:lpstr>
      <vt:lpstr>2023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Эльдорадо Эльдорадо</cp:lastModifiedBy>
  <cp:lastPrinted>2024-01-10T10:40:11Z</cp:lastPrinted>
  <dcterms:created xsi:type="dcterms:W3CDTF">2020-09-16T13:07:09Z</dcterms:created>
  <dcterms:modified xsi:type="dcterms:W3CDTF">2024-01-15T05:29:34Z</dcterms:modified>
</cp:coreProperties>
</file>